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ozpočtový výhled od r 2006 do r  2013" sheetId="1" r:id="rId1"/>
  </sheets>
  <definedNames/>
  <calcPr fullCalcOnLoad="1"/>
</workbook>
</file>

<file path=xl/sharedStrings.xml><?xml version="1.0" encoding="utf-8"?>
<sst xmlns="http://schemas.openxmlformats.org/spreadsheetml/2006/main" count="116" uniqueCount="109">
  <si>
    <t>A</t>
  </si>
  <si>
    <t>Počáteční stav peněžních
prostředků k 1.1. 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</si>
  <si>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</si>
  <si>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</si>
  <si>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</si>
  <si>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</si>
  <si>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</si>
  <si>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</si>
  <si>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</si>
  <si>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</si>
  <si>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</si>
  <si>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</si>
  <si>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</si>
  <si>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</si>
  <si>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Pc</t>
  </si>
  <si>
    <t>P1+P2+P3+P4</t>
  </si>
  <si>
    <t>Příjmy celkem /před konsolidací/ - ř.4050 </t>
  </si>
  <si>
    <t>Kp</t>
  </si>
  <si>
    <t>Konsolidace celkem - ř.4060 </t>
  </si>
  <si>
    <t>Pk</t>
  </si>
  <si>
    <t>Pc-Kp</t>
  </si>
  <si>
    <t>Příjmy po konsolidaci - ř.4200 </t>
  </si>
  <si>
    <t>P5</t>
  </si>
  <si>
    <t>- úvěry krátkodobé /do 1 roku/ - ř. 8113 </t>
  </si>
  <si>
    <t>P6</t>
  </si>
  <si>
    <t>- úvěry dlouhodobé - ř.8123 </t>
  </si>
  <si>
    <t>P7</t>
  </si>
  <si>
    <t>- výše uvažovaného úvěru ze SFŽP </t>
  </si>
  <si>
    <t>P8</t>
  </si>
  <si>
    <t>- příjem z vydání krátkodobých dluhopisů - ř.8111 </t>
  </si>
  <si>
    <t>P9</t>
  </si>
  <si>
    <t>- příjem z vydání dlouhodobých dluhopisů - ř.8121 </t>
  </si>
  <si>
    <t>P10</t>
  </si>
  <si>
    <t>- ostatní </t>
  </si>
  <si>
    <t>Pf</t>
  </si>
  <si>
    <t>P5+P6+P7+P8+P9+P10</t>
  </si>
  <si>
    <t>Přijaté úvěry a komunální obligace </t>
  </si>
  <si>
    <t>P</t>
  </si>
  <si>
    <t>Pk+Pf</t>
  </si>
  <si>
    <t>KONSOLIDOVANÉ PŘÍJMY CELKEM 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</si>
  <si>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</si>
  <si>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</si>
  <si>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</si>
  <si>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</si>
  <si>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</si>
  <si>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</si>
  <si>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V3</t>
  </si>
  <si>
    <t>Třída 7</t>
  </si>
  <si>
    <t>Ostatní výdaje - ř.4230 </t>
  </si>
  <si>
    <t>Vc</t>
  </si>
  <si>
    <t>V1+V2+V3</t>
  </si>
  <si>
    <t>Výdaje celkem /před konsolidací/ - ř.4240 </t>
  </si>
  <si>
    <t>Kv</t>
  </si>
  <si>
    <t>Konsolidace celkem - ř. 4250 </t>
  </si>
  <si>
    <t>Vk</t>
  </si>
  <si>
    <t>Vc-Kv</t>
  </si>
  <si>
    <t>Výdaje po konsolidaci - ř.4430 </t>
  </si>
  <si>
    <t>V4</t>
  </si>
  <si>
    <t>- splátka jistiny krátkodobých úvěrů - ř.8114 </t>
  </si>
  <si>
    <t>V5</t>
  </si>
  <si>
    <t>- splátka jistiny dlouhodobých úvěrů - ř.8124 </t>
  </si>
  <si>
    <t>V6</t>
  </si>
  <si>
    <t>- splátka jistiny uvažovaného úvěru ze SFŽP </t>
  </si>
  <si>
    <t>V7</t>
  </si>
  <si>
    <t>- splátka jistiny krátkodobého dluhopisu - ř.8112 </t>
  </si>
  <si>
    <t>V8</t>
  </si>
  <si>
    <t>- splátka jistiny dlouhodobého dluhopisu - ř.8122 </t>
  </si>
  <si>
    <t>V9</t>
  </si>
  <si>
    <t>Vf</t>
  </si>
  <si>
    <t>V4+V5+V6+V7+V8+V9</t>
  </si>
  <si>
    <t>Splátky jistin úvěrů, dluhopisů </t>
  </si>
  <si>
    <t>V</t>
  </si>
  <si>
    <t>Vk+Vf</t>
  </si>
  <si>
    <t>KONSOLIDOVANÉ VÝDAJE CELKEM </t>
  </si>
  <si>
    <t>D</t>
  </si>
  <si>
    <t>P-V</t>
  </si>
  <si>
    <t>Hotovost běžného roku </t>
  </si>
  <si>
    <t>E</t>
  </si>
  <si>
    <t>A+D</t>
  </si>
  <si>
    <t>Hotovost na konci roku </t>
  </si>
  <si>
    <t>Komentář k výše uvedeným údajům.</t>
  </si>
  <si>
    <t>Daňové příjmy</t>
  </si>
  <si>
    <t xml:space="preserve">Předpokládané roční navýšení cca 1 % </t>
  </si>
  <si>
    <t>Nedaňové příjmy</t>
  </si>
  <si>
    <t>Stejné jako v předchozích létech</t>
  </si>
  <si>
    <t>Přijaté dotace</t>
  </si>
  <si>
    <t>dle skutečnosti r. 2013</t>
  </si>
  <si>
    <t>Přijaté úvěry krátkodobé</t>
  </si>
  <si>
    <t xml:space="preserve">r. 2014:       </t>
  </si>
  <si>
    <t>4 mil. Kč – výstavba obecního úřadu Dolany</t>
  </si>
  <si>
    <t xml:space="preserve"> </t>
  </si>
  <si>
    <t>Běžné neinvest.výdaje</t>
  </si>
  <si>
    <t>Předpokládané roční navýšení výdajů cca o 100.000,- Kč – vychází se ze skutečnosti minulých let</t>
  </si>
  <si>
    <t>r.2015-2018</t>
  </si>
  <si>
    <t>Kromě navýšení výdajů cca o 100.000,- Kč + 120.000,- Kč neinvestiční úroky z úvěru (roční sazba 3%)</t>
  </si>
  <si>
    <t>Investiční výdaje</t>
  </si>
  <si>
    <t>r. 2014</t>
  </si>
  <si>
    <t>investiční úroky z úvěru (roční sazba 3%)</t>
  </si>
  <si>
    <t>120tis.Kč</t>
  </si>
  <si>
    <t>r. 2015</t>
  </si>
  <si>
    <t>chodníky Dolany</t>
  </si>
  <si>
    <t>1 mil. Kč</t>
  </si>
  <si>
    <t>Infrastrukura ke stavebním parcelám Dolany II.etapa</t>
  </si>
  <si>
    <t>500tis. Kč</t>
  </si>
  <si>
    <t>r.2016</t>
  </si>
  <si>
    <t>projektová příprava DPS</t>
  </si>
  <si>
    <t>200tis.Kč</t>
  </si>
  <si>
    <t>Splátka dlouh.úvěrů</t>
  </si>
  <si>
    <t>splátka úvěru přijatého v r. 2014 na výstavbu OÚ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</si>
</sst>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sz val="10"/>
      <name val="Arial CE"/>
      <family val="2"/>
    </font>
    <font>
      <sz val="8"/>
      <color indexed="9"/>
      <name val="Arial"/>
      <family val="2"/>
    </font>
    <font>
      <b/>
      <sz val="8"/>
      <color indexed="9"/>
      <name val="Arial CE"/>
      <family val="2"/>
    </font>
    <font>
      <b/>
      <sz val="10"/>
      <color indexed="9"/>
      <name val="Verdana"/>
      <family val="2"/>
    </font>
    <font>
      <sz val="11"/>
      <name val="Arial CE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1" fillId="2" borderId="0" xfId="20" applyFont="1" applyFill="1" applyProtection="1">
      <alignment/>
      <protection hidden="1"/>
    </xf>
    <xf numFmtId="164" fontId="2" fillId="3" borderId="1" xfId="20" applyFont="1" applyFill="1" applyBorder="1" applyAlignment="1" applyProtection="1">
      <alignment horizontal="center" wrapText="1"/>
      <protection hidden="1"/>
    </xf>
    <xf numFmtId="164" fontId="2" fillId="3" borderId="2" xfId="20" applyFont="1" applyFill="1" applyBorder="1" applyAlignment="1" applyProtection="1">
      <alignment horizontal="center" wrapText="1"/>
      <protection hidden="1"/>
    </xf>
    <xf numFmtId="164" fontId="3" fillId="3" borderId="2" xfId="20" applyFont="1" applyFill="1" applyBorder="1" applyAlignment="1" applyProtection="1">
      <alignment horizontal="center"/>
      <protection hidden="1"/>
    </xf>
    <xf numFmtId="164" fontId="4" fillId="3" borderId="3" xfId="20" applyFont="1" applyFill="1" applyBorder="1" applyAlignment="1" applyProtection="1">
      <alignment horizontal="center" wrapText="1"/>
      <protection hidden="1"/>
    </xf>
    <xf numFmtId="164" fontId="4" fillId="3" borderId="4" xfId="20" applyFont="1" applyFill="1" applyBorder="1" applyAlignment="1" applyProtection="1">
      <alignment horizontal="center" wrapText="1"/>
      <protection hidden="1"/>
    </xf>
    <xf numFmtId="164" fontId="4" fillId="3" borderId="4" xfId="20" applyFont="1" applyFill="1" applyBorder="1" applyAlignment="1" applyProtection="1">
      <alignment wrapText="1"/>
      <protection hidden="1"/>
    </xf>
    <xf numFmtId="165" fontId="5" fillId="4" borderId="4" xfId="20" applyNumberFormat="1" applyFont="1" applyFill="1" applyBorder="1" applyAlignment="1" applyProtection="1">
      <alignment vertical="center"/>
      <protection hidden="1"/>
    </xf>
    <xf numFmtId="165" fontId="5" fillId="4" borderId="5" xfId="20" applyNumberFormat="1" applyFont="1" applyFill="1" applyBorder="1" applyAlignment="1" applyProtection="1">
      <alignment vertical="center"/>
      <protection hidden="1"/>
    </xf>
    <xf numFmtId="164" fontId="6" fillId="3" borderId="3" xfId="20" applyFont="1" applyFill="1" applyBorder="1" applyAlignment="1" applyProtection="1">
      <alignment horizontal="center" wrapText="1"/>
      <protection hidden="1"/>
    </xf>
    <xf numFmtId="164" fontId="6" fillId="3" borderId="4" xfId="20" applyFont="1" applyFill="1" applyBorder="1" applyAlignment="1" applyProtection="1">
      <alignment horizontal="center" wrapText="1"/>
      <protection hidden="1"/>
    </xf>
    <xf numFmtId="164" fontId="6" fillId="3" borderId="4" xfId="20" applyFont="1" applyFill="1" applyBorder="1" applyAlignment="1" applyProtection="1">
      <alignment vertical="center" wrapText="1"/>
      <protection hidden="1"/>
    </xf>
    <xf numFmtId="165" fontId="5" fillId="5" borderId="4" xfId="20" applyNumberFormat="1" applyFont="1" applyFill="1" applyBorder="1" applyAlignment="1" applyProtection="1">
      <alignment vertical="center"/>
      <protection hidden="1" locked="0"/>
    </xf>
    <xf numFmtId="165" fontId="5" fillId="5" borderId="5" xfId="20" applyNumberFormat="1" applyFont="1" applyFill="1" applyBorder="1" applyAlignment="1" applyProtection="1">
      <alignment vertical="center"/>
      <protection hidden="1" locked="0"/>
    </xf>
    <xf numFmtId="164" fontId="4" fillId="3" borderId="4" xfId="20" applyFont="1" applyFill="1" applyBorder="1" applyAlignment="1" applyProtection="1">
      <alignment vertical="center" wrapText="1"/>
      <protection hidden="1"/>
    </xf>
    <xf numFmtId="164" fontId="4" fillId="3" borderId="6" xfId="20" applyFont="1" applyFill="1" applyBorder="1" applyAlignment="1" applyProtection="1">
      <alignment horizontal="center" wrapText="1"/>
      <protection hidden="1"/>
    </xf>
    <xf numFmtId="164" fontId="4" fillId="3" borderId="7" xfId="20" applyFont="1" applyFill="1" applyBorder="1" applyAlignment="1" applyProtection="1">
      <alignment horizontal="center" wrapText="1"/>
      <protection hidden="1"/>
    </xf>
    <xf numFmtId="164" fontId="4" fillId="3" borderId="7" xfId="20" applyFont="1" applyFill="1" applyBorder="1" applyAlignment="1" applyProtection="1">
      <alignment wrapText="1"/>
      <protection hidden="1"/>
    </xf>
    <xf numFmtId="165" fontId="5" fillId="4" borderId="7" xfId="20" applyNumberFormat="1" applyFont="1" applyFill="1" applyBorder="1" applyAlignment="1" applyProtection="1">
      <alignment vertical="center"/>
      <protection hidden="1"/>
    </xf>
    <xf numFmtId="165" fontId="5" fillId="4" borderId="8" xfId="20" applyNumberFormat="1" applyFont="1" applyFill="1" applyBorder="1" applyAlignment="1" applyProtection="1">
      <alignment vertical="center"/>
      <protection hidden="1"/>
    </xf>
    <xf numFmtId="164" fontId="7" fillId="6" borderId="0" xfId="20" applyFont="1" applyFill="1" applyBorder="1" applyAlignment="1" applyProtection="1">
      <alignment vertical="top" wrapText="1"/>
      <protection hidden="1"/>
    </xf>
    <xf numFmtId="164" fontId="1" fillId="6" borderId="0" xfId="20" applyFont="1" applyFill="1" applyProtection="1">
      <alignment/>
      <protection hidden="1"/>
    </xf>
    <xf numFmtId="164" fontId="0" fillId="6" borderId="0" xfId="0" applyFill="1" applyAlignment="1">
      <alignment/>
    </xf>
    <xf numFmtId="164" fontId="7" fillId="2" borderId="0" xfId="20" applyFont="1" applyFill="1" applyBorder="1" applyAlignment="1" applyProtection="1">
      <alignment vertical="top" wrapText="1"/>
      <protection hidden="1"/>
    </xf>
    <xf numFmtId="164" fontId="8" fillId="2" borderId="0" xfId="20" applyFont="1" applyFill="1" applyProtection="1">
      <alignment/>
      <protection hidden="1"/>
    </xf>
    <xf numFmtId="164" fontId="0" fillId="6" borderId="0" xfId="0" applyFont="1" applyFill="1" applyAlignment="1">
      <alignment/>
    </xf>
    <xf numFmtId="164" fontId="1" fillId="6" borderId="0" xfId="20" applyFont="1" applyFill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ą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workbookViewId="0" topLeftCell="A1">
      <selection activeCell="L5" sqref="L5"/>
    </sheetView>
  </sheetViews>
  <sheetFormatPr defaultColWidth="9.140625" defaultRowHeight="12.75"/>
  <cols>
    <col min="1" max="1" width="21.00390625" style="1" customWidth="1"/>
    <col min="2" max="2" width="10.421875" style="1" customWidth="1"/>
    <col min="3" max="3" width="43.421875" style="1" customWidth="1"/>
    <col min="4" max="12" width="7.7109375" style="1" customWidth="1"/>
    <col min="13" max="254" width="9.140625" style="1" customWidth="1"/>
  </cols>
  <sheetData>
    <row r="1" spans="1:12" ht="12.75">
      <c r="A1" s="2"/>
      <c r="B1" s="3"/>
      <c r="C1" s="3"/>
      <c r="D1" s="4">
        <v>2013</v>
      </c>
      <c r="E1" s="4">
        <v>2014</v>
      </c>
      <c r="F1" s="4">
        <v>2015</v>
      </c>
      <c r="G1" s="4">
        <v>2016</v>
      </c>
      <c r="H1" s="4">
        <f>G1+1</f>
        <v>2017</v>
      </c>
      <c r="I1" s="4">
        <f>H1+1</f>
        <v>2018</v>
      </c>
      <c r="J1" s="4">
        <f>I1+1</f>
        <v>2019</v>
      </c>
      <c r="K1" s="4">
        <f>J1+1</f>
        <v>2020</v>
      </c>
      <c r="L1" s="4">
        <f>K1+1</f>
        <v>2021</v>
      </c>
    </row>
    <row r="2" spans="1:12" ht="25.5" customHeight="1">
      <c r="A2" s="5" t="s">
        <v>0</v>
      </c>
      <c r="B2" s="6"/>
      <c r="C2" s="7" t="s">
        <v>1</v>
      </c>
      <c r="D2" s="8">
        <v>653</v>
      </c>
      <c r="E2" s="8">
        <f>D33</f>
        <v>590</v>
      </c>
      <c r="F2" s="8">
        <f>SUM(E33)</f>
        <v>887</v>
      </c>
      <c r="G2" s="8">
        <f>F33</f>
        <v>1172.1800000000003</v>
      </c>
      <c r="H2" s="8">
        <f>G33</f>
        <v>1746.4218</v>
      </c>
      <c r="I2" s="8">
        <f>H33</f>
        <v>3390.6160180000006</v>
      </c>
      <c r="J2" s="8">
        <f>I33</f>
        <v>4905.66217818</v>
      </c>
      <c r="K2" s="8">
        <f>J33</f>
        <v>7412.4687999618</v>
      </c>
      <c r="L2" s="9">
        <f>K33</f>
        <v>9911.953487961418</v>
      </c>
    </row>
    <row r="3" spans="1:12" ht="12.75">
      <c r="A3" s="10" t="s">
        <v>2</v>
      </c>
      <c r="B3" s="11" t="s">
        <v>3</v>
      </c>
      <c r="C3" s="12" t="s">
        <v>4</v>
      </c>
      <c r="D3" s="13">
        <v>8839</v>
      </c>
      <c r="E3" s="13">
        <v>8818</v>
      </c>
      <c r="F3" s="13">
        <f>SUM(E3*1.01)</f>
        <v>8906.18</v>
      </c>
      <c r="G3" s="13">
        <f>SUM(F3*1.01)</f>
        <v>8995.2418</v>
      </c>
      <c r="H3" s="13">
        <f>SUM(G3*1.01)</f>
        <v>9085.194218</v>
      </c>
      <c r="I3" s="13">
        <f>SUM(H3*1.01)</f>
        <v>9176.04616018</v>
      </c>
      <c r="J3" s="13">
        <f>SUM(I3*1.01)</f>
        <v>9267.8066217818</v>
      </c>
      <c r="K3" s="13">
        <f>SUM(J3*1.01)</f>
        <v>9360.484687999618</v>
      </c>
      <c r="L3" s="14">
        <f>SUM(K3*1.01)</f>
        <v>9454.089534879615</v>
      </c>
    </row>
    <row r="4" spans="1:12" ht="12.75">
      <c r="A4" s="10" t="s">
        <v>5</v>
      </c>
      <c r="B4" s="11" t="s">
        <v>6</v>
      </c>
      <c r="C4" s="12" t="s">
        <v>7</v>
      </c>
      <c r="D4" s="13">
        <v>1790</v>
      </c>
      <c r="E4" s="13">
        <v>1629</v>
      </c>
      <c r="F4" s="13">
        <v>1629</v>
      </c>
      <c r="G4" s="13">
        <v>1629</v>
      </c>
      <c r="H4" s="13">
        <v>1629</v>
      </c>
      <c r="I4" s="13">
        <v>1629</v>
      </c>
      <c r="J4" s="13">
        <v>1629</v>
      </c>
      <c r="K4" s="13">
        <v>1629</v>
      </c>
      <c r="L4" s="13">
        <v>1629</v>
      </c>
    </row>
    <row r="5" spans="1:12" ht="12.75">
      <c r="A5" s="10" t="s">
        <v>8</v>
      </c>
      <c r="B5" s="11" t="s">
        <v>9</v>
      </c>
      <c r="C5" s="12" t="s">
        <v>10</v>
      </c>
      <c r="D5" s="13">
        <v>3124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4">
        <v>0</v>
      </c>
    </row>
    <row r="6" spans="1:12" ht="12.75">
      <c r="A6" s="10" t="s">
        <v>11</v>
      </c>
      <c r="B6" s="11" t="s">
        <v>12</v>
      </c>
      <c r="C6" s="12" t="s">
        <v>13</v>
      </c>
      <c r="D6" s="13">
        <v>368</v>
      </c>
      <c r="E6" s="13">
        <v>154</v>
      </c>
      <c r="F6" s="13">
        <v>154</v>
      </c>
      <c r="G6" s="13">
        <v>154</v>
      </c>
      <c r="H6" s="13">
        <v>154</v>
      </c>
      <c r="I6" s="13">
        <v>154</v>
      </c>
      <c r="J6" s="13">
        <v>154</v>
      </c>
      <c r="K6" s="13">
        <v>154</v>
      </c>
      <c r="L6" s="14">
        <v>154</v>
      </c>
    </row>
    <row r="7" spans="1:12" ht="12.75">
      <c r="A7" s="10" t="s">
        <v>14</v>
      </c>
      <c r="B7" s="11" t="s">
        <v>15</v>
      </c>
      <c r="C7" s="12" t="s">
        <v>16</v>
      </c>
      <c r="D7" s="8">
        <f>SUM(D3:D6)</f>
        <v>14121</v>
      </c>
      <c r="E7" s="8">
        <f>SUM(E3:E6)</f>
        <v>10601</v>
      </c>
      <c r="F7" s="8">
        <f>SUM(F3:F6)</f>
        <v>10689.18</v>
      </c>
      <c r="G7" s="8">
        <f>SUM(G3:G6)</f>
        <v>10778.2418</v>
      </c>
      <c r="H7" s="8">
        <f>SUM(H3:H6)</f>
        <v>10868.194218</v>
      </c>
      <c r="I7" s="8">
        <f>SUM(I3:I6)</f>
        <v>10959.04616018</v>
      </c>
      <c r="J7" s="8">
        <f>SUM(J3:J6)</f>
        <v>11050.8066217818</v>
      </c>
      <c r="K7" s="8">
        <f>SUM(K3:K6)</f>
        <v>11143.484687999618</v>
      </c>
      <c r="L7" s="9">
        <f>SUM(L3:L6)</f>
        <v>11237.089534879615</v>
      </c>
    </row>
    <row r="8" spans="1:12" ht="12.75" customHeight="1">
      <c r="A8" s="10" t="s">
        <v>17</v>
      </c>
      <c r="B8" s="11"/>
      <c r="C8" s="12" t="s">
        <v>18</v>
      </c>
      <c r="D8" s="13">
        <v>50</v>
      </c>
      <c r="E8" s="13">
        <v>70</v>
      </c>
      <c r="F8" s="13">
        <v>70</v>
      </c>
      <c r="G8" s="13">
        <v>70</v>
      </c>
      <c r="H8" s="13">
        <v>70</v>
      </c>
      <c r="I8" s="13">
        <v>70</v>
      </c>
      <c r="J8" s="13">
        <v>70</v>
      </c>
      <c r="K8" s="13">
        <v>70</v>
      </c>
      <c r="L8" s="14">
        <v>70</v>
      </c>
    </row>
    <row r="9" spans="1:12" ht="12.75">
      <c r="A9" s="10" t="s">
        <v>19</v>
      </c>
      <c r="B9" s="11" t="s">
        <v>20</v>
      </c>
      <c r="C9" s="12" t="s">
        <v>21</v>
      </c>
      <c r="D9" s="8">
        <f>D7-D8</f>
        <v>14071</v>
      </c>
      <c r="E9" s="8">
        <f>E7-E8</f>
        <v>10531</v>
      </c>
      <c r="F9" s="8">
        <f>F7-F8</f>
        <v>10619.18</v>
      </c>
      <c r="G9" s="8">
        <f>G7-G8</f>
        <v>10708.2418</v>
      </c>
      <c r="H9" s="8">
        <f>H7-H8</f>
        <v>10798.194218</v>
      </c>
      <c r="I9" s="8">
        <f>I7-I8</f>
        <v>10889.04616018</v>
      </c>
      <c r="J9" s="8">
        <f>J7-J8</f>
        <v>10980.8066217818</v>
      </c>
      <c r="K9" s="8">
        <f>K7-K8</f>
        <v>11073.484687999618</v>
      </c>
      <c r="L9" s="9">
        <f>L7-L8</f>
        <v>11167.089534879615</v>
      </c>
    </row>
    <row r="10" spans="1:12" ht="12.75">
      <c r="A10" s="10" t="s">
        <v>22</v>
      </c>
      <c r="B10" s="11"/>
      <c r="C10" s="12" t="s">
        <v>23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4">
        <v>0</v>
      </c>
    </row>
    <row r="11" spans="1:12" ht="13.5" customHeight="1">
      <c r="A11" s="10" t="s">
        <v>24</v>
      </c>
      <c r="B11" s="11"/>
      <c r="C11" s="12" t="s">
        <v>25</v>
      </c>
      <c r="D11" s="13">
        <v>0</v>
      </c>
      <c r="E11" s="13">
        <v>4000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4">
        <v>0</v>
      </c>
    </row>
    <row r="12" spans="1:12" ht="12.75">
      <c r="A12" s="10" t="s">
        <v>26</v>
      </c>
      <c r="B12" s="11"/>
      <c r="C12" s="12" t="s">
        <v>27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4">
        <v>0</v>
      </c>
    </row>
    <row r="13" spans="1:12" ht="12.75">
      <c r="A13" s="10" t="s">
        <v>28</v>
      </c>
      <c r="B13" s="11"/>
      <c r="C13" s="12" t="s">
        <v>29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4">
        <v>0</v>
      </c>
    </row>
    <row r="14" spans="1:12" ht="12.75">
      <c r="A14" s="10" t="s">
        <v>30</v>
      </c>
      <c r="B14" s="11"/>
      <c r="C14" s="12" t="s">
        <v>31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>
        <v>0</v>
      </c>
    </row>
    <row r="15" spans="1:12" ht="12.75">
      <c r="A15" s="10" t="s">
        <v>32</v>
      </c>
      <c r="B15" s="11"/>
      <c r="C15" s="12" t="s">
        <v>33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4">
        <v>0</v>
      </c>
    </row>
    <row r="16" spans="1:12" ht="12.75">
      <c r="A16" s="10" t="s">
        <v>34</v>
      </c>
      <c r="B16" s="11" t="s">
        <v>35</v>
      </c>
      <c r="C16" s="12" t="s">
        <v>36</v>
      </c>
      <c r="D16" s="8">
        <f>SUM(D10:D15)</f>
        <v>0</v>
      </c>
      <c r="E16" s="8">
        <f>SUM(E10:E15)</f>
        <v>4000</v>
      </c>
      <c r="F16" s="8">
        <f>SUM(F10:F15)</f>
        <v>0</v>
      </c>
      <c r="G16" s="8">
        <f>SUM(G10:G15)</f>
        <v>0</v>
      </c>
      <c r="H16" s="8">
        <f>SUM(H10:H15)</f>
        <v>0</v>
      </c>
      <c r="I16" s="8">
        <f>SUM(I10:I15)</f>
        <v>0</v>
      </c>
      <c r="J16" s="8">
        <f>SUM(J10:J15)</f>
        <v>0</v>
      </c>
      <c r="K16" s="8">
        <f>SUM(K10:K15)</f>
        <v>0</v>
      </c>
      <c r="L16" s="9">
        <f>SUM(L10:L15)</f>
        <v>0</v>
      </c>
    </row>
    <row r="17" spans="1:12" ht="12.75">
      <c r="A17" s="5" t="s">
        <v>37</v>
      </c>
      <c r="B17" s="6" t="s">
        <v>38</v>
      </c>
      <c r="C17" s="15" t="s">
        <v>39</v>
      </c>
      <c r="D17" s="8">
        <f>D9+D16</f>
        <v>14071</v>
      </c>
      <c r="E17" s="8">
        <f>E9+E16</f>
        <v>14531</v>
      </c>
      <c r="F17" s="8">
        <f>F9+F16</f>
        <v>10619.18</v>
      </c>
      <c r="G17" s="8">
        <f>G9+G16</f>
        <v>10708.2418</v>
      </c>
      <c r="H17" s="8">
        <f>H9+H16</f>
        <v>10798.194218</v>
      </c>
      <c r="I17" s="8">
        <f>I9+I16</f>
        <v>10889.04616018</v>
      </c>
      <c r="J17" s="8">
        <f>J9+J16</f>
        <v>10980.8066217818</v>
      </c>
      <c r="K17" s="8">
        <f>K9+K16</f>
        <v>11073.484687999618</v>
      </c>
      <c r="L17" s="9">
        <f>L9+L16</f>
        <v>11167.089534879615</v>
      </c>
    </row>
    <row r="18" spans="1:12" ht="12.75">
      <c r="A18" s="10" t="s">
        <v>40</v>
      </c>
      <c r="B18" s="11" t="s">
        <v>41</v>
      </c>
      <c r="C18" s="12" t="s">
        <v>42</v>
      </c>
      <c r="D18" s="13">
        <v>9321</v>
      </c>
      <c r="E18" s="13">
        <v>7684</v>
      </c>
      <c r="F18" s="13">
        <f>SUM(E18+100)</f>
        <v>7784</v>
      </c>
      <c r="G18" s="13">
        <f>SUM(F18+100+120)</f>
        <v>8004</v>
      </c>
      <c r="H18" s="13">
        <f>SUM(G18+100+120)</f>
        <v>8224</v>
      </c>
      <c r="I18" s="13">
        <f>SUM(H18+100+120)</f>
        <v>8444</v>
      </c>
      <c r="J18" s="13">
        <f>SUM(I18+100)</f>
        <v>8544</v>
      </c>
      <c r="K18" s="13">
        <f>SUM(J18+100)</f>
        <v>8644</v>
      </c>
      <c r="L18" s="14">
        <f>SUM(K18+100)</f>
        <v>8744</v>
      </c>
    </row>
    <row r="19" spans="1:12" ht="12.75">
      <c r="A19" s="10" t="s">
        <v>43</v>
      </c>
      <c r="B19" s="11" t="s">
        <v>44</v>
      </c>
      <c r="C19" s="12" t="s">
        <v>45</v>
      </c>
      <c r="D19" s="13">
        <v>4863</v>
      </c>
      <c r="E19" s="13">
        <v>6620</v>
      </c>
      <c r="F19" s="13">
        <v>1620</v>
      </c>
      <c r="G19" s="13">
        <v>1200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</row>
    <row r="20" spans="1:12" ht="12.75">
      <c r="A20" s="10" t="s">
        <v>46</v>
      </c>
      <c r="B20" s="11" t="s">
        <v>47</v>
      </c>
      <c r="C20" s="12" t="s">
        <v>48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4">
        <v>0</v>
      </c>
    </row>
    <row r="21" spans="1:12" ht="12.75">
      <c r="A21" s="10" t="s">
        <v>49</v>
      </c>
      <c r="B21" s="11" t="s">
        <v>50</v>
      </c>
      <c r="C21" s="12" t="s">
        <v>51</v>
      </c>
      <c r="D21" s="8">
        <f>D18+D19+D20</f>
        <v>14184</v>
      </c>
      <c r="E21" s="8">
        <f>E18+E19+E20</f>
        <v>14304</v>
      </c>
      <c r="F21" s="8">
        <f>F18+F19+F20</f>
        <v>9404</v>
      </c>
      <c r="G21" s="8">
        <f>G18+G19+G20</f>
        <v>9204</v>
      </c>
      <c r="H21" s="8">
        <f>H18+H19+H20</f>
        <v>8224</v>
      </c>
      <c r="I21" s="8">
        <f>I18+I19+I20</f>
        <v>8444</v>
      </c>
      <c r="J21" s="8">
        <f>J18+J19+J20</f>
        <v>8544</v>
      </c>
      <c r="K21" s="8">
        <f>K18+K19+K20</f>
        <v>8644</v>
      </c>
      <c r="L21" s="9">
        <f>L18+L19+L20</f>
        <v>8744</v>
      </c>
    </row>
    <row r="22" spans="1:12" ht="12.75">
      <c r="A22" s="10" t="s">
        <v>52</v>
      </c>
      <c r="B22" s="11"/>
      <c r="C22" s="12" t="s">
        <v>53</v>
      </c>
      <c r="D22" s="13">
        <v>50</v>
      </c>
      <c r="E22" s="13">
        <v>70</v>
      </c>
      <c r="F22" s="13">
        <v>70</v>
      </c>
      <c r="G22" s="13">
        <v>70</v>
      </c>
      <c r="H22" s="13">
        <v>70</v>
      </c>
      <c r="I22" s="13">
        <v>70</v>
      </c>
      <c r="J22" s="13">
        <v>70</v>
      </c>
      <c r="K22" s="13">
        <v>70</v>
      </c>
      <c r="L22" s="14">
        <v>70</v>
      </c>
    </row>
    <row r="23" spans="1:12" ht="12.75">
      <c r="A23" s="10" t="s">
        <v>54</v>
      </c>
      <c r="B23" s="11" t="s">
        <v>55</v>
      </c>
      <c r="C23" s="12" t="s">
        <v>56</v>
      </c>
      <c r="D23" s="8">
        <f>D21-D22</f>
        <v>14134</v>
      </c>
      <c r="E23" s="8">
        <f>E21-E22</f>
        <v>14234</v>
      </c>
      <c r="F23" s="8">
        <f>F21-F22</f>
        <v>9334</v>
      </c>
      <c r="G23" s="8">
        <f>G21-G22</f>
        <v>9134</v>
      </c>
      <c r="H23" s="8">
        <f>H21-H22</f>
        <v>8154</v>
      </c>
      <c r="I23" s="8">
        <f>I21-I22</f>
        <v>8374</v>
      </c>
      <c r="J23" s="8">
        <f>J21-J22</f>
        <v>8474</v>
      </c>
      <c r="K23" s="8">
        <f>K21-K22</f>
        <v>8574</v>
      </c>
      <c r="L23" s="9">
        <f>L21-L22</f>
        <v>8674</v>
      </c>
    </row>
    <row r="24" spans="1:12" ht="12.75">
      <c r="A24" s="10" t="s">
        <v>57</v>
      </c>
      <c r="B24" s="11"/>
      <c r="C24" s="12" t="s">
        <v>58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4">
        <v>0</v>
      </c>
    </row>
    <row r="25" spans="1:12" ht="12.75">
      <c r="A25" s="10" t="s">
        <v>59</v>
      </c>
      <c r="B25" s="11"/>
      <c r="C25" s="12" t="s">
        <v>60</v>
      </c>
      <c r="D25" s="13">
        <v>0</v>
      </c>
      <c r="E25" s="13">
        <v>0</v>
      </c>
      <c r="F25" s="13">
        <v>1000</v>
      </c>
      <c r="G25" s="13">
        <f>SUM(F25)</f>
        <v>1000</v>
      </c>
      <c r="H25" s="13">
        <f>SUM(G25)</f>
        <v>1000</v>
      </c>
      <c r="I25" s="13">
        <f>SUM(H25)</f>
        <v>1000</v>
      </c>
      <c r="J25" s="13">
        <v>0</v>
      </c>
      <c r="K25" s="13">
        <v>0</v>
      </c>
      <c r="L25" s="14">
        <v>0</v>
      </c>
    </row>
    <row r="26" spans="1:12" ht="12.75">
      <c r="A26" s="10" t="s">
        <v>61</v>
      </c>
      <c r="B26" s="11"/>
      <c r="C26" s="12" t="s">
        <v>62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4">
        <v>0</v>
      </c>
    </row>
    <row r="27" spans="1:12" ht="12.75">
      <c r="A27" s="10" t="s">
        <v>63</v>
      </c>
      <c r="B27" s="11"/>
      <c r="C27" s="12" t="s">
        <v>64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4">
        <v>0</v>
      </c>
    </row>
    <row r="28" spans="1:12" ht="12.75">
      <c r="A28" s="10" t="s">
        <v>65</v>
      </c>
      <c r="B28" s="11"/>
      <c r="C28" s="12" t="s">
        <v>66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4">
        <v>0</v>
      </c>
    </row>
    <row r="29" spans="1:12" ht="12.75">
      <c r="A29" s="10" t="s">
        <v>67</v>
      </c>
      <c r="B29" s="11"/>
      <c r="C29" s="12" t="s">
        <v>33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4">
        <v>0</v>
      </c>
    </row>
    <row r="30" spans="1:12" ht="12.75">
      <c r="A30" s="10" t="s">
        <v>68</v>
      </c>
      <c r="B30" s="11" t="s">
        <v>69</v>
      </c>
      <c r="C30" s="12" t="s">
        <v>70</v>
      </c>
      <c r="D30" s="8">
        <f>SUM(D24:D29)</f>
        <v>0</v>
      </c>
      <c r="E30" s="8">
        <f>SUM(E24:E29)</f>
        <v>0</v>
      </c>
      <c r="F30" s="8">
        <f>SUM(F24:F29)</f>
        <v>1000</v>
      </c>
      <c r="G30" s="8">
        <f>SUM(G24:G29)</f>
        <v>1000</v>
      </c>
      <c r="H30" s="8">
        <f>SUM(H24:H29)</f>
        <v>1000</v>
      </c>
      <c r="I30" s="8">
        <f>SUM(I24:I29)</f>
        <v>1000</v>
      </c>
      <c r="J30" s="8">
        <f>SUM(J24:J29)</f>
        <v>0</v>
      </c>
      <c r="K30" s="8">
        <f>SUM(K24:K29)</f>
        <v>0</v>
      </c>
      <c r="L30" s="9">
        <f>SUM(L24:L29)</f>
        <v>0</v>
      </c>
    </row>
    <row r="31" spans="1:12" ht="12.75">
      <c r="A31" s="5" t="s">
        <v>71</v>
      </c>
      <c r="B31" s="6" t="s">
        <v>72</v>
      </c>
      <c r="C31" s="7" t="s">
        <v>73</v>
      </c>
      <c r="D31" s="8">
        <f>D23+D30</f>
        <v>14134</v>
      </c>
      <c r="E31" s="8">
        <f>E23+E30</f>
        <v>14234</v>
      </c>
      <c r="F31" s="8">
        <f>F23+F30</f>
        <v>10334</v>
      </c>
      <c r="G31" s="8">
        <f>G23+G30</f>
        <v>10134</v>
      </c>
      <c r="H31" s="8">
        <f>H23+H30</f>
        <v>9154</v>
      </c>
      <c r="I31" s="8">
        <f>I23+I30</f>
        <v>9374</v>
      </c>
      <c r="J31" s="8">
        <f>J23+J30</f>
        <v>8474</v>
      </c>
      <c r="K31" s="8">
        <f>K23+K30</f>
        <v>8574</v>
      </c>
      <c r="L31" s="9">
        <f>L23+L30</f>
        <v>8674</v>
      </c>
    </row>
    <row r="32" spans="1:12" ht="12.75">
      <c r="A32" s="5" t="s">
        <v>74</v>
      </c>
      <c r="B32" s="6" t="s">
        <v>75</v>
      </c>
      <c r="C32" s="7" t="s">
        <v>76</v>
      </c>
      <c r="D32" s="8">
        <f>D17-D31</f>
        <v>-63</v>
      </c>
      <c r="E32" s="8">
        <f>E17-E31</f>
        <v>297</v>
      </c>
      <c r="F32" s="8">
        <f>F17-F31</f>
        <v>285.1800000000003</v>
      </c>
      <c r="G32" s="8">
        <f>G17-G31</f>
        <v>574.2417999999998</v>
      </c>
      <c r="H32" s="8">
        <f>H17-H31</f>
        <v>1644.1942180000005</v>
      </c>
      <c r="I32" s="8">
        <f>I17-I31</f>
        <v>1515.0461601799998</v>
      </c>
      <c r="J32" s="8">
        <f>J17-J31</f>
        <v>2506.8066217817995</v>
      </c>
      <c r="K32" s="8">
        <f>K17-K31</f>
        <v>2499.4846879996185</v>
      </c>
      <c r="L32" s="9">
        <f>L17-L31</f>
        <v>2493.089534879615</v>
      </c>
    </row>
    <row r="33" spans="1:12" ht="12.75">
      <c r="A33" s="16" t="s">
        <v>77</v>
      </c>
      <c r="B33" s="17" t="s">
        <v>78</v>
      </c>
      <c r="C33" s="18" t="s">
        <v>79</v>
      </c>
      <c r="D33" s="19">
        <f>D2+D32</f>
        <v>590</v>
      </c>
      <c r="E33" s="19">
        <f>E2+E32</f>
        <v>887</v>
      </c>
      <c r="F33" s="19">
        <f>F2+F32</f>
        <v>1172.1800000000003</v>
      </c>
      <c r="G33" s="19">
        <f>G2+G32</f>
        <v>1746.4218</v>
      </c>
      <c r="H33" s="19">
        <f>H2+H32</f>
        <v>3390.6160180000006</v>
      </c>
      <c r="I33" s="19">
        <f>I2+I32</f>
        <v>4905.66217818</v>
      </c>
      <c r="J33" s="19">
        <f>J2+J32</f>
        <v>7412.4687999618</v>
      </c>
      <c r="K33" s="19">
        <f>K2+K32</f>
        <v>9911.953487961418</v>
      </c>
      <c r="L33" s="20">
        <f>L2+L32</f>
        <v>12405.043022841033</v>
      </c>
    </row>
    <row r="34" spans="1:255" s="22" customFormat="1" ht="25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IU34" s="23"/>
    </row>
    <row r="35" spans="1:255" s="22" customFormat="1" ht="25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IU35" s="23"/>
    </row>
    <row r="36" spans="1:11" ht="25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7" ht="12.75">
      <c r="A37" s="25" t="s">
        <v>80</v>
      </c>
      <c r="B37" s="25"/>
      <c r="C37" s="25"/>
      <c r="D37" s="25"/>
      <c r="E37" s="25"/>
      <c r="F37" s="25"/>
      <c r="G37" s="25"/>
    </row>
    <row r="38" ht="8.25" customHeight="1"/>
    <row r="39" spans="1:12" ht="12.75">
      <c r="A39" s="26" t="s">
        <v>81</v>
      </c>
      <c r="B39" s="26" t="s">
        <v>82</v>
      </c>
      <c r="C39"/>
      <c r="D39" s="26"/>
      <c r="E39" s="26"/>
      <c r="F39" s="26"/>
      <c r="G39" s="26"/>
      <c r="H39" s="22"/>
      <c r="I39" s="22"/>
      <c r="J39" s="22"/>
      <c r="K39" s="22"/>
      <c r="L39" s="22"/>
    </row>
    <row r="40" spans="1:12" ht="12.75">
      <c r="A40" s="26"/>
      <c r="B40" s="26"/>
      <c r="C40"/>
      <c r="D40" s="26"/>
      <c r="E40" s="26"/>
      <c r="F40" s="26"/>
      <c r="G40" s="26"/>
      <c r="H40" s="22"/>
      <c r="I40" s="22"/>
      <c r="J40" s="22"/>
      <c r="K40" s="22"/>
      <c r="L40" s="22"/>
    </row>
    <row r="41" spans="1:12" ht="12.75">
      <c r="A41" s="26" t="s">
        <v>83</v>
      </c>
      <c r="B41" s="26" t="s">
        <v>84</v>
      </c>
      <c r="C41"/>
      <c r="D41" s="26"/>
      <c r="E41" s="26"/>
      <c r="F41" s="26"/>
      <c r="G41" s="26"/>
      <c r="H41" s="22"/>
      <c r="I41" s="22"/>
      <c r="J41" s="22"/>
      <c r="K41" s="22"/>
      <c r="L41" s="22"/>
    </row>
    <row r="42" spans="1:12" ht="12.75">
      <c r="A42" s="26"/>
      <c r="B42" s="26"/>
      <c r="C42"/>
      <c r="D42" s="26"/>
      <c r="E42" s="26"/>
      <c r="F42" s="26"/>
      <c r="G42" s="26"/>
      <c r="H42" s="22"/>
      <c r="I42" s="22"/>
      <c r="J42" s="22"/>
      <c r="K42" s="22"/>
      <c r="L42" s="22"/>
    </row>
    <row r="43" spans="1:12" ht="12.75">
      <c r="A43" s="26"/>
      <c r="B43" s="26"/>
      <c r="C43"/>
      <c r="D43" s="26"/>
      <c r="E43" s="26"/>
      <c r="F43" s="26"/>
      <c r="G43" s="26"/>
      <c r="H43" s="22"/>
      <c r="I43" s="22"/>
      <c r="J43" s="22"/>
      <c r="K43" s="22"/>
      <c r="L43" s="22"/>
    </row>
    <row r="44" spans="1:12" ht="12.75">
      <c r="A44" s="26" t="s">
        <v>85</v>
      </c>
      <c r="B44" t="s">
        <v>86</v>
      </c>
      <c r="C44"/>
      <c r="D44" s="26"/>
      <c r="E44" s="26"/>
      <c r="F44" s="26"/>
      <c r="G44" s="26"/>
      <c r="H44" s="22"/>
      <c r="I44" s="22"/>
      <c r="J44" s="22"/>
      <c r="K44" s="22"/>
      <c r="L44" s="22"/>
    </row>
    <row r="45" spans="1:12" ht="12.75">
      <c r="A45" s="26"/>
      <c r="B45" s="26"/>
      <c r="C45"/>
      <c r="D45" s="26"/>
      <c r="E45" s="26"/>
      <c r="F45" s="26"/>
      <c r="G45" s="26"/>
      <c r="H45" s="22"/>
      <c r="I45" s="22"/>
      <c r="J45" s="22"/>
      <c r="K45" s="22"/>
      <c r="L45" s="22"/>
    </row>
    <row r="46" spans="1:12" ht="12.75">
      <c r="A46" s="26" t="s">
        <v>87</v>
      </c>
      <c r="B46" s="26" t="s">
        <v>88</v>
      </c>
      <c r="C46" t="s">
        <v>89</v>
      </c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6"/>
      <c r="B47" s="26" t="s">
        <v>90</v>
      </c>
      <c r="C47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2.75">
      <c r="A48" s="26" t="s">
        <v>91</v>
      </c>
      <c r="B48" s="26" t="s">
        <v>92</v>
      </c>
      <c r="C48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6"/>
      <c r="B49" s="26" t="s">
        <v>93</v>
      </c>
      <c r="C49" t="s">
        <v>94</v>
      </c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.75">
      <c r="A50" s="26"/>
      <c r="B50" s="26"/>
      <c r="C50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2.75">
      <c r="A51" s="26"/>
      <c r="B51" s="26"/>
      <c r="C51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2.75">
      <c r="A52" s="26"/>
      <c r="B52" s="26"/>
      <c r="C5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6" t="s">
        <v>95</v>
      </c>
      <c r="B53" s="26" t="s">
        <v>96</v>
      </c>
      <c r="C53" t="s">
        <v>97</v>
      </c>
      <c r="D53" s="22"/>
      <c r="E53" s="22"/>
      <c r="F53" s="22"/>
      <c r="G53" s="27" t="s">
        <v>98</v>
      </c>
      <c r="H53" s="22"/>
      <c r="I53" s="22"/>
      <c r="J53" s="22"/>
      <c r="K53" s="22"/>
      <c r="L53" s="22"/>
    </row>
    <row r="54" spans="1:12" ht="12.75">
      <c r="A54" s="26"/>
      <c r="B54" s="26" t="s">
        <v>99</v>
      </c>
      <c r="C54" t="s">
        <v>100</v>
      </c>
      <c r="D54" s="22"/>
      <c r="E54" s="22"/>
      <c r="F54" s="22"/>
      <c r="G54" s="27" t="s">
        <v>101</v>
      </c>
      <c r="H54" s="22"/>
      <c r="I54" s="22"/>
      <c r="J54" s="22"/>
      <c r="K54" s="22"/>
      <c r="L54" s="22"/>
    </row>
    <row r="55" spans="1:12" ht="12.75">
      <c r="A55" s="26"/>
      <c r="B55"/>
      <c r="C55" t="s">
        <v>102</v>
      </c>
      <c r="D55" s="22"/>
      <c r="E55" s="22"/>
      <c r="F55" s="22"/>
      <c r="G55" s="27" t="s">
        <v>103</v>
      </c>
      <c r="H55" s="22"/>
      <c r="I55" s="22"/>
      <c r="J55" s="22"/>
      <c r="K55" s="22"/>
      <c r="L55" s="22"/>
    </row>
    <row r="56" spans="1:12" ht="12.75">
      <c r="A56" s="26"/>
      <c r="B56"/>
      <c r="C56" t="s">
        <v>97</v>
      </c>
      <c r="D56" s="22"/>
      <c r="E56" s="22"/>
      <c r="F56" s="22"/>
      <c r="G56" s="27" t="s">
        <v>98</v>
      </c>
      <c r="H56" s="22"/>
      <c r="I56" s="22"/>
      <c r="J56" s="22"/>
      <c r="K56" s="22"/>
      <c r="L56" s="22"/>
    </row>
    <row r="57" spans="1:12" ht="12.75">
      <c r="A57" s="26"/>
      <c r="B57" s="26" t="s">
        <v>104</v>
      </c>
      <c r="C57" t="s">
        <v>100</v>
      </c>
      <c r="D57" s="22"/>
      <c r="E57" s="22"/>
      <c r="F57" s="22"/>
      <c r="G57" s="27" t="s">
        <v>101</v>
      </c>
      <c r="H57" s="22"/>
      <c r="I57" s="22"/>
      <c r="J57" s="22"/>
      <c r="K57" s="22"/>
      <c r="L57" s="22"/>
    </row>
    <row r="58" spans="1:12" ht="12.75">
      <c r="A58" s="26"/>
      <c r="B58"/>
      <c r="C58" t="s">
        <v>105</v>
      </c>
      <c r="D58" s="22"/>
      <c r="E58" s="22"/>
      <c r="F58" s="22"/>
      <c r="G58" s="27" t="s">
        <v>106</v>
      </c>
      <c r="H58" s="22"/>
      <c r="I58" s="22"/>
      <c r="J58" s="22"/>
      <c r="K58" s="22"/>
      <c r="L58" s="22"/>
    </row>
    <row r="59" spans="1:12" ht="12.75">
      <c r="A59" s="26"/>
      <c r="B59"/>
      <c r="C59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6" t="s">
        <v>107</v>
      </c>
      <c r="B60" s="26" t="s">
        <v>93</v>
      </c>
      <c r="C60" t="s">
        <v>108</v>
      </c>
      <c r="D60" s="22"/>
      <c r="E60" s="22"/>
      <c r="F60" s="22"/>
      <c r="G60" s="27" t="s">
        <v>101</v>
      </c>
      <c r="H60" s="22"/>
      <c r="I60" s="22"/>
      <c r="J60" s="22"/>
      <c r="K60" s="22"/>
      <c r="L60" s="22"/>
    </row>
    <row r="61" spans="1:12" ht="12.75">
      <c r="A61" s="26"/>
      <c r="B61" s="26"/>
      <c r="C61" s="26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</sheetData>
  <sheetProtection selectLockedCells="1" selectUnlockedCells="1"/>
  <mergeCells count="1">
    <mergeCell ref="A34:K3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 scale="99"/>
  <headerFooter alignWithMargins="0">
    <oddHeader>&amp;C&amp;"Times New Roman,obyčejné"&amp;12Rozpočtový výhled od r. 2013 do r. 2021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Bártová</dc:creator>
  <cp:keywords/>
  <dc:description/>
  <cp:lastModifiedBy/>
  <cp:lastPrinted>2013-11-22T07:36:18Z</cp:lastPrinted>
  <dcterms:created xsi:type="dcterms:W3CDTF">2006-01-28T10:55:11Z</dcterms:created>
  <dcterms:modified xsi:type="dcterms:W3CDTF">2013-11-22T07:36:50Z</dcterms:modified>
  <cp:category/>
  <cp:version/>
  <cp:contentType/>
  <cp:contentStatus/>
  <cp:revision>18</cp:revision>
</cp:coreProperties>
</file>